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760" activeTab="0"/>
  </bookViews>
  <sheets>
    <sheet name="2014" sheetId="1" r:id="rId1"/>
  </sheets>
  <definedNames>
    <definedName name="TABLE" localSheetId="0">'2014'!$A$14:$B$43</definedName>
  </definedNames>
  <calcPr fullCalcOnLoad="1"/>
</workbook>
</file>

<file path=xl/sharedStrings.xml><?xml version="1.0" encoding="utf-8"?>
<sst xmlns="http://schemas.openxmlformats.org/spreadsheetml/2006/main" count="51" uniqueCount="48">
  <si>
    <t>Форма 2.7. Информация об основных показателях
финансово-хозяйственной деятельности регулируемой организации</t>
  </si>
  <si>
    <t>Приложение1</t>
  </si>
  <si>
    <t>к приказу ФСТ России</t>
  </si>
  <si>
    <t>от 15 мая 2013 г.№129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</si>
  <si>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</si>
  <si>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</si>
  <si>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</si>
  <si>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</si>
  <si>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</si>
  <si>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</si>
  <si>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</si>
  <si>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</si>
  <si>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</si>
  <si>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</si>
  <si>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</si>
  <si>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</si>
  <si>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</si>
  <si>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</si>
  <si>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</si>
  <si>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</si>
  <si>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</si>
  <si>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</si>
  <si>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поднятой воды (тыс. куб. метров)</t>
    </r>
  </si>
  <si>
    <r>
      <t>8)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покупной воды (тыс. куб. метров)</t>
    </r>
  </si>
  <si>
    <r>
      <t>9)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</si>
  <si>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</si>
  <si>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Потери воды в сетях (процентов)</t>
    </r>
  </si>
  <si>
    <r>
      <t>12)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</si>
  <si>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</si>
  <si>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</si>
  <si>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</si>
  <si>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</si>
  <si>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</si>
  <si>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</si>
  <si>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</si>
  <si>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</si>
  <si>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</si>
  <si>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Обертенюк Е.М.</t>
  </si>
  <si>
    <t>Контактный телефон ((код) номер телефона)</t>
  </si>
  <si>
    <t>8-818-57-23-719</t>
  </si>
  <si>
    <t>ИНН/КПП</t>
  </si>
  <si>
    <t>8300140074/830001001</t>
  </si>
  <si>
    <t>Период представления информации (плановый /фактический с указанием года)</t>
  </si>
  <si>
    <r>
      <t>13)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Удельный расход электроэнергии на подачу воды в сеть (</t>
    </r>
    <r>
      <rPr>
        <b/>
        <sz val="11"/>
        <rFont val="Times New Roman"/>
        <family val="1"/>
      </rPr>
      <t>тыс. кВт·ч</t>
    </r>
    <r>
      <rPr>
        <sz val="11"/>
        <rFont val="Times New Roman"/>
        <family val="1"/>
      </rPr>
      <t xml:space="preserve"> или тыс. куб. метров)</t>
    </r>
  </si>
  <si>
    <t>(водоснабжение)</t>
  </si>
  <si>
    <t xml:space="preserve">Факт 2014 год </t>
  </si>
  <si>
    <t>-</t>
  </si>
  <si>
    <t>http://amdermaservis.my1.ru/index/upravljajushhaja_kompanija/0-23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</si>
</sst>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0.00000000"/>
  </numFmts>
  <fonts count="57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u val="single"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5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169" fontId="54" fillId="0" borderId="0" xfId="0" applyNumberFormat="1" applyFont="1" applyAlignment="1">
      <alignment/>
    </xf>
    <xf numFmtId="4" fontId="55" fillId="33" borderId="10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/>
    </xf>
    <xf numFmtId="4" fontId="55" fillId="33" borderId="11" xfId="0" applyNumberFormat="1" applyFont="1" applyFill="1" applyBorder="1" applyAlignment="1">
      <alignment horizontal="center" vertical="center"/>
    </xf>
    <xf numFmtId="4" fontId="55" fillId="33" borderId="12" xfId="0" applyNumberFormat="1" applyFont="1" applyFill="1" applyBorder="1" applyAlignment="1">
      <alignment horizontal="center" vertical="center"/>
    </xf>
    <xf numFmtId="4" fontId="55" fillId="33" borderId="11" xfId="0" applyNumberFormat="1" applyFont="1" applyFill="1" applyBorder="1" applyAlignment="1">
      <alignment horizontal="center" vertical="center"/>
    </xf>
    <xf numFmtId="0" fontId="56" fillId="33" borderId="12" xfId="42" applyFon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zoomScalePageLayoutView="0" workbookViewId="0" topLeftCell="A1">
      <selection activeCell="B44" sqref="B44"/>
    </sheetView>
  </sheetViews>
  <sheetFormatPr defaultColWidth="9.00390625" defaultRowHeight="12.75"/>
  <cols>
    <col min="1" max="1" width="60.125" style="1" customWidth="1"/>
    <col min="2" max="2" width="21.25390625" style="1" customWidth="1"/>
    <col min="3" max="3" width="9.125" style="1" customWidth="1"/>
    <col min="4" max="4" width="16.375" style="1" customWidth="1"/>
    <col min="5" max="6" width="9.125" style="1" customWidth="1"/>
    <col min="7" max="7" width="15.25390625" style="1" customWidth="1"/>
    <col min="8" max="16384" width="9.125" style="1" customWidth="1"/>
  </cols>
  <sheetData>
    <row r="1" ht="15.75">
      <c r="B1" s="3" t="s">
        <v>1</v>
      </c>
    </row>
    <row r="2" ht="15.75">
      <c r="B2" s="3" t="s">
        <v>2</v>
      </c>
    </row>
    <row r="3" ht="15.75">
      <c r="B3" s="3" t="s">
        <v>3</v>
      </c>
    </row>
    <row r="4" ht="10.5" customHeight="1"/>
    <row r="5" spans="1:2" s="2" customFormat="1" ht="33.75" customHeight="1">
      <c r="A5" s="16" t="s">
        <v>0</v>
      </c>
      <c r="B5" s="17"/>
    </row>
    <row r="6" spans="1:2" s="2" customFormat="1" ht="15" customHeight="1">
      <c r="A6" s="18" t="s">
        <v>44</v>
      </c>
      <c r="B6" s="18"/>
    </row>
    <row r="7" spans="1:2" s="2" customFormat="1" ht="14.25" customHeight="1">
      <c r="A7" s="8" t="s">
        <v>30</v>
      </c>
      <c r="B7" s="9" t="s">
        <v>31</v>
      </c>
    </row>
    <row r="8" spans="1:2" s="2" customFormat="1" ht="14.25" customHeight="1">
      <c r="A8" s="8" t="s">
        <v>32</v>
      </c>
      <c r="B8" s="9" t="s">
        <v>33</v>
      </c>
    </row>
    <row r="9" spans="1:2" s="2" customFormat="1" ht="14.25" customHeight="1">
      <c r="A9" s="8" t="s">
        <v>34</v>
      </c>
      <c r="B9" s="9" t="s">
        <v>35</v>
      </c>
    </row>
    <row r="10" spans="1:2" s="2" customFormat="1" ht="14.25" customHeight="1">
      <c r="A10" s="8" t="s">
        <v>36</v>
      </c>
      <c r="B10" s="9" t="s">
        <v>37</v>
      </c>
    </row>
    <row r="11" spans="1:2" s="2" customFormat="1" ht="14.25" customHeight="1">
      <c r="A11" s="8" t="s">
        <v>38</v>
      </c>
      <c r="B11" s="9" t="s">
        <v>39</v>
      </c>
    </row>
    <row r="12" spans="1:5" s="2" customFormat="1" ht="14.25" customHeight="1">
      <c r="A12" s="8" t="s">
        <v>40</v>
      </c>
      <c r="B12" s="9" t="s">
        <v>41</v>
      </c>
      <c r="D12" s="19"/>
      <c r="E12" s="19"/>
    </row>
    <row r="13" spans="1:5" s="2" customFormat="1" ht="14.25" customHeight="1">
      <c r="A13" s="10" t="s">
        <v>42</v>
      </c>
      <c r="B13" s="11" t="s">
        <v>45</v>
      </c>
      <c r="D13" s="19"/>
      <c r="E13" s="19"/>
    </row>
    <row r="14" spans="1:2" ht="31.5" customHeight="1">
      <c r="A14" s="4" t="s">
        <v>4</v>
      </c>
      <c r="B14" s="26">
        <f>(4151426.79+13440054.38)/1000</f>
        <v>17591.481170000003</v>
      </c>
    </row>
    <row r="15" spans="1:7" ht="33.75" customHeight="1">
      <c r="A15" s="4" t="s">
        <v>5</v>
      </c>
      <c r="B15" s="26">
        <f>SUM(B16:B30)-B19-B20</f>
        <v>19565.78856773075</v>
      </c>
      <c r="D15" s="12"/>
      <c r="G15" s="13"/>
    </row>
    <row r="16" spans="1:4" ht="33.75" customHeight="1">
      <c r="A16" s="14" t="s">
        <v>6</v>
      </c>
      <c r="B16" s="27">
        <v>0</v>
      </c>
      <c r="D16" s="25">
        <v>0.67014464</v>
      </c>
    </row>
    <row r="17" spans="1:2" ht="15.75" hidden="1">
      <c r="A17" s="15"/>
      <c r="B17" s="28"/>
    </row>
    <row r="18" spans="1:2" ht="44.25" customHeight="1">
      <c r="A18" s="20" t="s">
        <v>7</v>
      </c>
      <c r="B18" s="26">
        <f>ROUND((6637767.39/1000*D16),2)</f>
        <v>4448.26</v>
      </c>
    </row>
    <row r="19" spans="1:4" ht="18" customHeight="1">
      <c r="A19" s="21"/>
      <c r="B19" s="26">
        <f>6637767.39/B20</f>
        <v>23.61858593082835</v>
      </c>
      <c r="D19" s="23"/>
    </row>
    <row r="20" spans="1:2" ht="17.25" customHeight="1">
      <c r="A20" s="22"/>
      <c r="B20" s="26">
        <f>281040</f>
        <v>281040</v>
      </c>
    </row>
    <row r="21" spans="1:2" ht="31.5" customHeight="1">
      <c r="A21" s="4" t="s">
        <v>8</v>
      </c>
      <c r="B21" s="26">
        <v>0</v>
      </c>
    </row>
    <row r="22" spans="1:2" ht="30" customHeight="1">
      <c r="A22" s="4" t="s">
        <v>9</v>
      </c>
      <c r="B22" s="26">
        <f>ROUND(((6481757.61+1814126.32)/1000*D16),2)</f>
        <v>5559.44</v>
      </c>
    </row>
    <row r="23" spans="1:2" ht="32.25" customHeight="1">
      <c r="A23" s="4" t="s">
        <v>10</v>
      </c>
      <c r="B23" s="26" t="s">
        <v>46</v>
      </c>
    </row>
    <row r="24" spans="1:2" ht="17.25" customHeight="1">
      <c r="A24" s="4" t="s">
        <v>11</v>
      </c>
      <c r="B24" s="26">
        <f>ROUND((961635.56/1000*D16),2)</f>
        <v>644.43</v>
      </c>
    </row>
    <row r="25" spans="1:2" ht="33" customHeight="1">
      <c r="A25" s="4" t="s">
        <v>12</v>
      </c>
      <c r="B25" s="26">
        <v>0</v>
      </c>
    </row>
    <row r="26" spans="1:2" ht="33" customHeight="1">
      <c r="A26" s="4" t="s">
        <v>13</v>
      </c>
      <c r="B26" s="26">
        <f>ROUND(((2355339.03+860534.77)/1000),2)</f>
        <v>3215.87</v>
      </c>
    </row>
    <row r="27" spans="1:2" ht="31.5" customHeight="1">
      <c r="A27" s="6" t="s">
        <v>14</v>
      </c>
      <c r="B27" s="29">
        <f>ROUND((2157926.94/1000),2)</f>
        <v>2157.93</v>
      </c>
    </row>
    <row r="28" spans="1:4" ht="77.25" customHeight="1">
      <c r="A28" s="6" t="s">
        <v>15</v>
      </c>
      <c r="B28" s="29">
        <f>(195232.25+402873.69)/1000*D16</f>
        <v>400.8174898431615</v>
      </c>
      <c r="D28" s="24">
        <f>B15-224.304-204.69</f>
        <v>19136.79456773075</v>
      </c>
    </row>
    <row r="29" spans="1:2" ht="105.75" customHeight="1">
      <c r="A29" s="5" t="s">
        <v>16</v>
      </c>
      <c r="B29" s="30" t="s">
        <v>46</v>
      </c>
    </row>
    <row r="30" spans="1:2" ht="92.25" customHeight="1">
      <c r="A30" s="6" t="s">
        <v>17</v>
      </c>
      <c r="B30" s="29">
        <f>224.304+204.69+5.9+((3800996.95+204016.3+30156.05)/1000*D16)</f>
        <v>3139.041077887552</v>
      </c>
    </row>
    <row r="31" spans="1:2" ht="60.75" customHeight="1">
      <c r="A31" s="4" t="s">
        <v>18</v>
      </c>
      <c r="B31" s="26" t="s">
        <v>46</v>
      </c>
    </row>
    <row r="32" spans="1:2" ht="47.25" customHeight="1">
      <c r="A32" s="4" t="s">
        <v>19</v>
      </c>
      <c r="B32" s="26">
        <f>378822.81/1000</f>
        <v>378.82281</v>
      </c>
    </row>
    <row r="33" spans="1:2" ht="32.25" customHeight="1">
      <c r="A33" s="4" t="s">
        <v>20</v>
      </c>
      <c r="B33" s="26">
        <f>B14-B15</f>
        <v>-1974.3073977307467</v>
      </c>
    </row>
    <row r="34" spans="1:2" ht="63.75" customHeight="1">
      <c r="A34" s="4" t="s">
        <v>21</v>
      </c>
      <c r="B34" s="31" t="s">
        <v>47</v>
      </c>
    </row>
    <row r="35" spans="1:2" ht="16.5" customHeight="1">
      <c r="A35" s="7" t="s">
        <v>22</v>
      </c>
      <c r="B35" s="26">
        <f>36912.2/1000</f>
        <v>36.9122</v>
      </c>
    </row>
    <row r="36" spans="1:2" ht="16.5" customHeight="1">
      <c r="A36" s="7" t="s">
        <v>23</v>
      </c>
      <c r="B36" s="26">
        <v>0</v>
      </c>
    </row>
    <row r="37" spans="1:2" ht="30.75" customHeight="1">
      <c r="A37" s="4" t="s">
        <v>24</v>
      </c>
      <c r="B37" s="26">
        <v>0</v>
      </c>
    </row>
    <row r="38" spans="1:2" ht="57" customHeight="1">
      <c r="A38" s="4" t="s">
        <v>25</v>
      </c>
      <c r="B38" s="26">
        <f>19347.505/1000</f>
        <v>19.347505</v>
      </c>
    </row>
    <row r="39" spans="1:2" ht="16.5" customHeight="1">
      <c r="A39" s="7" t="s">
        <v>26</v>
      </c>
      <c r="B39" s="26">
        <f>7788.837/1000</f>
        <v>7.788837</v>
      </c>
    </row>
    <row r="40" spans="1:2" ht="30.75" customHeight="1">
      <c r="A40" s="4" t="s">
        <v>27</v>
      </c>
      <c r="B40" s="26">
        <v>10.1</v>
      </c>
    </row>
    <row r="41" spans="1:2" ht="30.75" customHeight="1">
      <c r="A41" s="4" t="s">
        <v>43</v>
      </c>
      <c r="B41" s="26">
        <f>B20*0.001/B35</f>
        <v>7.6137428817572514</v>
      </c>
    </row>
    <row r="42" spans="1:2" ht="32.25" customHeight="1">
      <c r="A42" s="4" t="s">
        <v>28</v>
      </c>
      <c r="B42" s="26">
        <v>0</v>
      </c>
    </row>
    <row r="43" spans="1:2" ht="46.5" customHeight="1">
      <c r="A43" s="6" t="s">
        <v>29</v>
      </c>
      <c r="B43" s="29" t="s">
        <v>46</v>
      </c>
    </row>
  </sheetData>
  <sheetProtection/>
  <mergeCells count="5">
    <mergeCell ref="A16:A17"/>
    <mergeCell ref="B16:B17"/>
    <mergeCell ref="A5:B5"/>
    <mergeCell ref="A6:B6"/>
    <mergeCell ref="A18:A20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2015-04-09T14:33:28Z</cp:lastPrinted>
  <dcterms:created xsi:type="dcterms:W3CDTF">2013-04-08T06:55:43Z</dcterms:created>
  <dcterms:modified xsi:type="dcterms:W3CDTF">2015-04-09T14:55:41Z</dcterms:modified>
  <cp:category/>
  <cp:version/>
  <cp:contentType/>
  <cp:contentStatus/>
</cp:coreProperties>
</file>